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0"/>
  </bookViews>
  <sheets>
    <sheet name="Cash Analysi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<sst xmlns="http://schemas.openxmlformats.org/spreadsheetml/2006/main" count="34" uniqueCount="34">
  <si>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Assumptions</t>
  </si>
  <si>
    <t>Operating Profit</t>
  </si>
  <si>
    <t>Profit Margin</t>
  </si>
  <si>
    <t>Less: Cash Taxes on Profit</t>
  </si>
  <si>
    <t>Cash Tax Rate</t>
  </si>
  <si>
    <t>Net Operating Profit After Tax</t>
  </si>
  <si>
    <t xml:space="preserve">Fixed-Capital Rate </t>
  </si>
  <si>
    <t>Fixed-capital investment</t>
  </si>
  <si>
    <t>Cost of Capital</t>
  </si>
  <si>
    <t>Working-capital investment</t>
  </si>
  <si>
    <t>Inflation Rate</t>
  </si>
  <si>
    <t>Number of SH</t>
  </si>
  <si>
    <t>Free Cash Flow</t>
  </si>
  <si>
    <t>Present Value of Free Cash Flow</t>
  </si>
  <si>
    <t>Cumulative Value of Residual Value</t>
  </si>
  <si>
    <t>Present Value of Residual Value</t>
  </si>
  <si>
    <t>Firm-Specific</t>
  </si>
  <si>
    <t>Current Cashflow as % of Market Cap</t>
  </si>
  <si>
    <t>Corporate Value</t>
  </si>
  <si>
    <t>Twelve Month Excess Return</t>
  </si>
  <si>
    <t xml:space="preserve">  Add:  Nonoperating Assets</t>
  </si>
  <si>
    <t>P/E Ratio</t>
  </si>
  <si>
    <t xml:space="preserve">  Less: Debt and other Liabilities</t>
  </si>
  <si>
    <t>Return on Equity</t>
  </si>
  <si>
    <t>Return to Assets</t>
  </si>
  <si>
    <t>Shareholder Value</t>
  </si>
  <si>
    <t>Shareholder Value Per Share</t>
  </si>
  <si>
    <t>Beta</t>
  </si>
  <si>
    <t>Working Capital Rate</t>
  </si>
  <si>
    <t>Revenue</t>
  </si>
  <si>
    <t>Revenue Growth Rate</t>
  </si>
  <si>
    <t>Figures in million</t>
  </si>
  <si>
    <t>Dividend Yield</t>
  </si>
  <si>
    <t>DCM Valuation of BBI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</si>
</sst>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&quot;$&quot;#,##0.00"/>
    <numFmt numFmtId="166" formatCode="&quot;$&quot;#,##0"/>
    <numFmt numFmtId="167" formatCode="&quot;$&quot;#,##0.000"/>
    <numFmt numFmtId="168" formatCode="&quot;$&quot;#,##0.0000"/>
    <numFmt numFmtId="169" formatCode="0.000%"/>
    <numFmt numFmtId="170" formatCode="0.0"/>
    <numFmt numFmtId="171" formatCode="&quot;$&quot;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10" fontId="0" fillId="0" borderId="0" xfId="0" applyNumberFormat="1" applyAlignment="1">
      <alignment horizontal="right"/>
    </xf>
    <xf numFmtId="166" fontId="4" fillId="0" borderId="0" xfId="0" applyNumberFormat="1" applyFon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65" fontId="4" fillId="3" borderId="2" xfId="0" applyNumberFormat="1" applyFont="1" applyFill="1" applyBorder="1" applyAlignment="1">
      <alignment/>
    </xf>
    <xf numFmtId="171" fontId="4" fillId="3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workbookViewId="0" topLeftCell="A1">
      <selection activeCell="G7" sqref="G7"/>
    </sheetView>
  </sheetViews>
  <sheetFormatPr defaultColWidth="9.140625" defaultRowHeight="12.75"/>
  <cols>
    <col min="1" max="1" width="23.140625" style="0" customWidth="1"/>
    <col min="2" max="2" width="9.140625" style="1" customWidth="1"/>
    <col min="3" max="3" width="8.57421875" style="2" customWidth="1"/>
    <col min="4" max="4" width="3.57421875" style="0" customWidth="1"/>
    <col min="5" max="5" width="20.28125" style="0" customWidth="1"/>
    <col min="6" max="11" width="12.7109375" style="0" customWidth="1"/>
  </cols>
  <sheetData>
    <row r="2" spans="4:11" ht="12.75">
      <c r="D2" s="3"/>
      <c r="F2" s="26" t="s">
        <v>33</v>
      </c>
      <c r="G2" s="26"/>
      <c r="H2" s="26"/>
      <c r="I2" s="26"/>
      <c r="J2" s="26"/>
      <c r="K2" s="26"/>
    </row>
    <row r="3" spans="4:11" ht="12.75">
      <c r="D3" s="3"/>
      <c r="F3" s="4"/>
      <c r="G3" s="4"/>
      <c r="H3" s="4"/>
      <c r="I3" s="4"/>
      <c r="J3" s="4"/>
      <c r="K3" s="4"/>
    </row>
    <row r="4" ht="12.75">
      <c r="F4" s="5"/>
    </row>
    <row r="5" spans="5:11" ht="13.5" thickBot="1">
      <c r="E5" s="6"/>
      <c r="F5" s="7">
        <v>2002</v>
      </c>
      <c r="G5" s="7">
        <v>2003</v>
      </c>
      <c r="H5" s="7">
        <v>2004</v>
      </c>
      <c r="I5" s="7">
        <v>2005</v>
      </c>
      <c r="J5" s="7">
        <v>2006</v>
      </c>
      <c r="K5" s="7">
        <v>2007</v>
      </c>
    </row>
    <row r="6" spans="1:11" ht="14.25" thickBot="1" thickTop="1">
      <c r="A6" s="30" t="s">
        <v>0</v>
      </c>
      <c r="B6" s="30"/>
      <c r="C6" s="30"/>
      <c r="E6" s="8" t="s">
        <v>29</v>
      </c>
      <c r="F6" s="23">
        <v>5565.9</v>
      </c>
      <c r="G6" s="23">
        <f>F6*(1+$C$7)</f>
        <v>5732.8769999999995</v>
      </c>
      <c r="H6" s="23">
        <f>G6*(1+$C$7)</f>
        <v>5904.86331</v>
      </c>
      <c r="I6" s="23">
        <f>H6*(1+$C$7)</f>
        <v>6082.0092093</v>
      </c>
      <c r="J6" s="23">
        <f>I6*(1+$C$7)</f>
        <v>6264.469485579</v>
      </c>
      <c r="K6" s="23">
        <f>J6*(1+$C$7)</f>
        <v>6452.403570146371</v>
      </c>
    </row>
    <row r="7" spans="1:11" ht="13.5" thickTop="1">
      <c r="A7" s="29" t="s">
        <v>30</v>
      </c>
      <c r="B7" s="29"/>
      <c r="C7" s="9">
        <v>0.03</v>
      </c>
      <c r="E7" s="4" t="s">
        <v>1</v>
      </c>
      <c r="F7" s="24">
        <f>F6*C8</f>
        <v>166.97699999999998</v>
      </c>
      <c r="G7" s="24">
        <f>G6*$C$8</f>
        <v>171.98630999999997</v>
      </c>
      <c r="H7" s="24">
        <f>H6*$C$8</f>
        <v>177.1458993</v>
      </c>
      <c r="I7" s="24">
        <f>I6*$C$8</f>
        <v>182.460276279</v>
      </c>
      <c r="J7" s="24">
        <f>J6*$C$8</f>
        <v>187.93408456737</v>
      </c>
      <c r="K7" s="24">
        <f>K6*$C$8</f>
        <v>193.5721071043911</v>
      </c>
    </row>
    <row r="8" spans="1:11" ht="12.75">
      <c r="A8" s="29" t="s">
        <v>2</v>
      </c>
      <c r="B8" s="29"/>
      <c r="C8" s="21">
        <v>0.03</v>
      </c>
      <c r="E8" s="8" t="s">
        <v>3</v>
      </c>
      <c r="F8" s="23"/>
      <c r="G8" s="23">
        <f>G7*$C$9</f>
        <v>68.794524</v>
      </c>
      <c r="H8" s="23">
        <f>H7*$C$9</f>
        <v>70.85835972</v>
      </c>
      <c r="I8" s="23">
        <f>I7*$C$9</f>
        <v>72.98411051160001</v>
      </c>
      <c r="J8" s="23">
        <f>J7*$C$9</f>
        <v>75.173633826948</v>
      </c>
      <c r="K8" s="23">
        <f>K7*$C$9</f>
        <v>77.42884284175645</v>
      </c>
    </row>
    <row r="9" spans="1:11" ht="12.75">
      <c r="A9" s="29" t="s">
        <v>4</v>
      </c>
      <c r="B9" s="29"/>
      <c r="C9" s="9">
        <v>0.4</v>
      </c>
      <c r="E9" s="4" t="s">
        <v>5</v>
      </c>
      <c r="F9" s="24"/>
      <c r="G9" s="24">
        <f>G7-G8</f>
        <v>103.19178599999998</v>
      </c>
      <c r="H9" s="24">
        <f>H7-H8</f>
        <v>106.28753958</v>
      </c>
      <c r="I9" s="24">
        <f>I7-I8</f>
        <v>109.47616576739999</v>
      </c>
      <c r="J9" s="24">
        <f>J7-J8</f>
        <v>112.760450740422</v>
      </c>
      <c r="K9" s="24">
        <f>K7-K8</f>
        <v>116.14326426263466</v>
      </c>
    </row>
    <row r="10" spans="1:11" ht="12.75">
      <c r="A10" s="29" t="s">
        <v>6</v>
      </c>
      <c r="B10" s="29"/>
      <c r="C10" s="9">
        <v>0.3246</v>
      </c>
      <c r="E10" s="4"/>
      <c r="F10" s="24"/>
      <c r="G10" s="24"/>
      <c r="H10" s="24"/>
      <c r="I10" s="24"/>
      <c r="J10" s="24"/>
      <c r="K10" s="24"/>
    </row>
    <row r="11" spans="1:11" ht="12.75">
      <c r="A11" s="29" t="s">
        <v>28</v>
      </c>
      <c r="B11" s="29"/>
      <c r="C11" s="9">
        <v>0.2313</v>
      </c>
      <c r="E11" s="8" t="s">
        <v>7</v>
      </c>
      <c r="F11" s="23"/>
      <c r="G11" s="23">
        <f>(G6-F6)*$C$10</f>
        <v>54.20073419999996</v>
      </c>
      <c r="H11" s="23">
        <f>(H6-G6)*$C$10</f>
        <v>55.82675622600007</v>
      </c>
      <c r="I11" s="23">
        <f>(I6-H6)*$C$10</f>
        <v>57.50155891278018</v>
      </c>
      <c r="J11" s="23">
        <f>(J6-I6)*$C$10</f>
        <v>59.22660568016341</v>
      </c>
      <c r="K11" s="23">
        <f>(K6-J6)*$C$10</f>
        <v>61.00340385056847</v>
      </c>
    </row>
    <row r="12" spans="1:11" ht="12.75">
      <c r="A12" s="27" t="s">
        <v>8</v>
      </c>
      <c r="B12" s="27"/>
      <c r="C12" s="11">
        <v>0.04</v>
      </c>
      <c r="E12" s="4" t="s">
        <v>9</v>
      </c>
      <c r="F12" s="24"/>
      <c r="G12" s="25">
        <f>(G6-F6)*$C$11</f>
        <v>38.62178009999997</v>
      </c>
      <c r="H12" s="25">
        <f>(H6-G6)*$C$11</f>
        <v>39.780433503000054</v>
      </c>
      <c r="I12" s="25">
        <f>(I6-H6)*$C$11</f>
        <v>40.97384650809013</v>
      </c>
      <c r="J12" s="25">
        <f>(J6-I6)*$C$11</f>
        <v>42.20306190333271</v>
      </c>
      <c r="K12" s="25">
        <f>(K6-J6)*$C$11</f>
        <v>43.4691537604328</v>
      </c>
    </row>
    <row r="13" spans="1:11" ht="12.75">
      <c r="A13" s="27" t="s">
        <v>10</v>
      </c>
      <c r="B13" s="27"/>
      <c r="C13" s="11">
        <v>0.02</v>
      </c>
      <c r="E13" s="4"/>
      <c r="F13" s="24"/>
      <c r="G13" s="24">
        <f>SUM(G11:G12)</f>
        <v>92.82251429999992</v>
      </c>
      <c r="H13" s="24">
        <f>SUM(H11:H12)</f>
        <v>95.60718972900013</v>
      </c>
      <c r="I13" s="24">
        <f>SUM(I11:I12)</f>
        <v>98.47540542087032</v>
      </c>
      <c r="J13" s="24">
        <f>SUM(J11:J12)</f>
        <v>101.42966758349613</v>
      </c>
      <c r="K13" s="24">
        <f>SUM(K11:K12)</f>
        <v>104.47255761100126</v>
      </c>
    </row>
    <row r="14" spans="1:11" ht="12.75">
      <c r="A14" s="28" t="s">
        <v>11</v>
      </c>
      <c r="B14" s="28"/>
      <c r="C14" s="2">
        <v>178.9</v>
      </c>
      <c r="E14" s="4"/>
      <c r="F14" s="24"/>
      <c r="G14" s="24"/>
      <c r="H14" s="24"/>
      <c r="I14" s="24"/>
      <c r="J14" s="24"/>
      <c r="K14" s="24"/>
    </row>
    <row r="15" spans="5:11" ht="12.75">
      <c r="E15" s="8" t="s">
        <v>12</v>
      </c>
      <c r="F15" s="23"/>
      <c r="G15" s="23">
        <f>G9-G13</f>
        <v>10.369271700000056</v>
      </c>
      <c r="H15" s="23">
        <f>H9-H13</f>
        <v>10.680349850999875</v>
      </c>
      <c r="I15" s="23">
        <f>I9-I13</f>
        <v>11.000760346529674</v>
      </c>
      <c r="J15" s="23">
        <f>J9-J13</f>
        <v>11.330783156925875</v>
      </c>
      <c r="K15" s="23">
        <f>K9-K13</f>
        <v>11.670706651633395</v>
      </c>
    </row>
    <row r="16" spans="5:11" ht="12.75">
      <c r="E16" s="4" t="s">
        <v>13</v>
      </c>
      <c r="F16" s="24"/>
      <c r="G16" s="24">
        <f>G15/((1+$C$12)^((COUNT($F$5:G5)-1)))</f>
        <v>9.97045355769236</v>
      </c>
      <c r="H16" s="24">
        <f>H15/((1+$C$12)^((COUNT($F$5:H5)-1)))</f>
        <v>9.874583811945149</v>
      </c>
      <c r="I16" s="24">
        <f>I15/((1+$C$12)^((COUNT($F$5:I5)-1)))</f>
        <v>9.779635890676271</v>
      </c>
      <c r="J16" s="24">
        <f>J15/((1+$C$12)^((COUNT($F$5:J5)-1)))</f>
        <v>9.685600930189263</v>
      </c>
      <c r="K16" s="24">
        <f>K15/((1+$C$12)^((COUNT($F$5:K5)-1)))</f>
        <v>9.592470152014156</v>
      </c>
    </row>
    <row r="17" spans="5:11" ht="12.75">
      <c r="E17" s="8" t="s">
        <v>14</v>
      </c>
      <c r="F17" s="23"/>
      <c r="G17" s="23">
        <f>G16</f>
        <v>9.97045355769236</v>
      </c>
      <c r="H17" s="23">
        <f>SUM($G$16:H16)</f>
        <v>19.84503736963751</v>
      </c>
      <c r="I17" s="23">
        <f>SUM($G$16:I16)</f>
        <v>29.62467326031378</v>
      </c>
      <c r="J17" s="23">
        <f>SUM($G$16:J16)</f>
        <v>39.310274190503044</v>
      </c>
      <c r="K17" s="23">
        <f>SUM($G$16:K16)</f>
        <v>48.9027443425172</v>
      </c>
    </row>
    <row r="18" spans="5:11" ht="13.5" thickBot="1">
      <c r="E18" s="4" t="s">
        <v>15</v>
      </c>
      <c r="F18" s="24"/>
      <c r="G18" s="24">
        <f>((G9)*(1+$C$13)/($C$12-$C$13))/(1+$C$12)^(COUNT($F$5:G5)-1)</f>
        <v>5060.366428846153</v>
      </c>
      <c r="H18" s="24">
        <f>((H9)*(1+$C$13)/($C$12-$C$13))/(1+$C$12)^(COUNT($F$5:H5)-1)</f>
        <v>5011.709059338017</v>
      </c>
      <c r="I18" s="24">
        <f>((I9)*(1+$C$13)/($C$12-$C$13))/(1+$C$12)^(COUNT($F$5:I5)-1)</f>
        <v>4963.519549152074</v>
      </c>
      <c r="J18" s="24">
        <f>((J9)*(1+$C$13)/($C$12-$C$13))/(1+$C$12)^(COUNT($F$5:J5)-1)</f>
        <v>4915.7933996409965</v>
      </c>
      <c r="K18" s="24">
        <f>((K9)*(1+$C$13)/($C$12-$C$13))/(1+$C$12)^(COUNT($F$5:K5)-1)</f>
        <v>4868.526155413679</v>
      </c>
    </row>
    <row r="19" spans="1:11" ht="14.25" thickBot="1" thickTop="1">
      <c r="A19" s="30" t="s">
        <v>16</v>
      </c>
      <c r="B19" s="30"/>
      <c r="C19" s="30"/>
      <c r="E19" s="4"/>
      <c r="F19" s="24"/>
      <c r="G19" s="24"/>
      <c r="H19" s="24"/>
      <c r="I19" s="24"/>
      <c r="J19" s="24"/>
      <c r="K19" s="24"/>
    </row>
    <row r="20" spans="1:11" ht="13.5" thickTop="1">
      <c r="A20" s="31" t="s">
        <v>17</v>
      </c>
      <c r="B20" s="31"/>
      <c r="C20" s="13">
        <v>0.0392</v>
      </c>
      <c r="E20" s="8" t="s">
        <v>18</v>
      </c>
      <c r="F20" s="23"/>
      <c r="G20" s="23">
        <f>G18+G17</f>
        <v>5070.336882403845</v>
      </c>
      <c r="H20" s="23">
        <f>H18+H17</f>
        <v>5031.554096707655</v>
      </c>
      <c r="I20" s="23">
        <f>I18+I17</f>
        <v>4993.144222412388</v>
      </c>
      <c r="J20" s="23">
        <f>J18+J17</f>
        <v>4955.1036738315</v>
      </c>
      <c r="K20" s="23">
        <f>K18+K17</f>
        <v>4917.428899756196</v>
      </c>
    </row>
    <row r="21" spans="1:11" ht="12.75">
      <c r="A21" s="12" t="s">
        <v>19</v>
      </c>
      <c r="B21" s="12"/>
      <c r="C21" s="13">
        <v>-0.169</v>
      </c>
      <c r="E21" s="4" t="s">
        <v>20</v>
      </c>
      <c r="F21" s="24"/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28" t="s">
        <v>21</v>
      </c>
      <c r="B22" s="28"/>
      <c r="C22">
        <v>15.04</v>
      </c>
      <c r="E22" s="8" t="s">
        <v>22</v>
      </c>
      <c r="F22" s="23"/>
      <c r="G22" s="23">
        <f>G20*0.1*-1</f>
        <v>-507.03368824038455</v>
      </c>
      <c r="H22" s="23">
        <f>H20*0.1*-1</f>
        <v>-503.1554096707655</v>
      </c>
      <c r="I22" s="23">
        <f>I20*0.1*-1</f>
        <v>-499.31442224123884</v>
      </c>
      <c r="J22" s="23">
        <f>J20*0.1*-1</f>
        <v>-495.51036738314997</v>
      </c>
      <c r="K22" s="23">
        <f>K20*0.1*-1</f>
        <v>-491.7428899756196</v>
      </c>
    </row>
    <row r="23" spans="1:11" ht="12.75">
      <c r="A23" s="28" t="s">
        <v>23</v>
      </c>
      <c r="B23" s="28"/>
      <c r="C23" s="13">
        <v>0.0549</v>
      </c>
      <c r="E23" s="4"/>
      <c r="F23" s="10"/>
      <c r="G23" s="10"/>
      <c r="H23" s="10"/>
      <c r="I23" s="10"/>
      <c r="J23" s="10"/>
      <c r="K23" s="10"/>
    </row>
    <row r="24" spans="1:11" s="14" customFormat="1" ht="13.5" thickBot="1">
      <c r="A24" s="28" t="s">
        <v>24</v>
      </c>
      <c r="B24" s="28"/>
      <c r="C24" s="13">
        <v>0.0383</v>
      </c>
      <c r="E24" s="4" t="s">
        <v>25</v>
      </c>
      <c r="F24" s="10"/>
      <c r="G24" s="10">
        <f>SUM(G20:G22)</f>
        <v>4563.303194163461</v>
      </c>
      <c r="H24" s="10">
        <f>SUM(H20:H22)</f>
        <v>4528.39868703689</v>
      </c>
      <c r="I24" s="10">
        <f>SUM(I20:I22)</f>
        <v>4493.82980017115</v>
      </c>
      <c r="J24" s="10">
        <f>SUM(J20:J22)</f>
        <v>4459.59330644835</v>
      </c>
      <c r="K24" s="10">
        <f>SUM(K20:K22)</f>
        <v>4425.686009780577</v>
      </c>
    </row>
    <row r="25" spans="1:11" ht="13.5" thickBot="1">
      <c r="A25" s="28" t="s">
        <v>32</v>
      </c>
      <c r="B25" s="28"/>
      <c r="C25" s="9">
        <v>0.0042</v>
      </c>
      <c r="E25" s="15" t="s">
        <v>26</v>
      </c>
      <c r="F25" s="16"/>
      <c r="G25" s="17">
        <f>G24/$C$14</f>
        <v>25.507563969611294</v>
      </c>
      <c r="H25" s="17">
        <f>H24/$C$14</f>
        <v>25.31245772519223</v>
      </c>
      <c r="I25" s="17">
        <f>I24/$C$14</f>
        <v>25.119227502354107</v>
      </c>
      <c r="J25" s="17">
        <f>J24/$C$14</f>
        <v>24.92785526242789</v>
      </c>
      <c r="K25" s="22">
        <f>K24/$C$14</f>
        <v>24.738323140193273</v>
      </c>
    </row>
    <row r="26" spans="1:5" ht="12.75">
      <c r="A26" s="28" t="s">
        <v>27</v>
      </c>
      <c r="B26" s="28"/>
      <c r="C26">
        <v>-0.28</v>
      </c>
      <c r="E26" t="s">
        <v>31</v>
      </c>
    </row>
    <row r="30" spans="5:8" ht="12.75">
      <c r="E30" s="32"/>
      <c r="F30" s="32"/>
      <c r="G30" s="32"/>
      <c r="H30" s="32"/>
    </row>
    <row r="31" spans="5:8" ht="12.75">
      <c r="E31" s="32"/>
      <c r="F31" s="32"/>
      <c r="G31" s="32"/>
      <c r="H31" s="32"/>
    </row>
    <row r="32" spans="8:11" ht="12.75">
      <c r="H32" s="13"/>
      <c r="I32" s="13"/>
      <c r="J32" s="13"/>
      <c r="K32" s="13"/>
    </row>
    <row r="46" ht="12.75">
      <c r="F46" s="18"/>
    </row>
    <row r="47" ht="12.75">
      <c r="F47" s="18"/>
    </row>
    <row r="48" ht="12.75">
      <c r="F48" s="18"/>
    </row>
    <row r="49" ht="12.75">
      <c r="F49" s="18"/>
    </row>
    <row r="50" ht="12.75">
      <c r="F50" s="18"/>
    </row>
    <row r="51" ht="12.75">
      <c r="F51" s="18"/>
    </row>
    <row r="52" ht="12.75">
      <c r="F52" s="19"/>
    </row>
    <row r="53" ht="12.75">
      <c r="F53" s="20"/>
    </row>
  </sheetData>
  <mergeCells count="19">
    <mergeCell ref="E30:H30"/>
    <mergeCell ref="E31:H31"/>
    <mergeCell ref="A25:B25"/>
    <mergeCell ref="A26:B26"/>
    <mergeCell ref="A23:B23"/>
    <mergeCell ref="A24:B24"/>
    <mergeCell ref="A7:B7"/>
    <mergeCell ref="A12:B12"/>
    <mergeCell ref="A19:C19"/>
    <mergeCell ref="A20:B20"/>
    <mergeCell ref="A22:B22"/>
    <mergeCell ref="F2:K2"/>
    <mergeCell ref="A13:B13"/>
    <mergeCell ref="A14:B14"/>
    <mergeCell ref="A9:B9"/>
    <mergeCell ref="A10:B10"/>
    <mergeCell ref="A11:B11"/>
    <mergeCell ref="A8:B8"/>
    <mergeCell ref="A6:C6"/>
  </mergeCells>
  <printOptions/>
  <pageMargins left="0.75" right="0.75" top="1" bottom="1" header="0.5" footer="0.5"/>
  <pageSetup fitToHeight="1" fitToWidth="1" horizontalDpi="200" verticalDpi="2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FishSauce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FishSauce</dc:creator>
  <cp:keywords/>
  <dc:description/>
  <cp:lastModifiedBy>FishSauce</cp:lastModifiedBy>
  <dcterms:created xsi:type="dcterms:W3CDTF">2003-08-06T03:15:26Z</dcterms:created>
  <dcterms:modified xsi:type="dcterms:W3CDTF">2003-08-29T22:55:27Z</dcterms:modified>
  <cp:category/>
  <cp:version/>
  <cp:contentType/>
  <cp:contentStatus/>
</cp:coreProperties>
</file>